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岗位资金下达情况 " sheetId="2" r:id="rId1"/>
  </sheets>
  <calcPr calcId="145621"/>
</workbook>
</file>

<file path=xl/calcChain.xml><?xml version="1.0" encoding="utf-8"?>
<calcChain xmlns="http://schemas.openxmlformats.org/spreadsheetml/2006/main">
  <c r="H12" i="2" l="1"/>
  <c r="H11" i="2"/>
  <c r="H8" i="2"/>
  <c r="H10" i="2"/>
  <c r="I9" i="2" l="1"/>
  <c r="I13" i="2"/>
  <c r="I12" i="2"/>
  <c r="I10" i="2"/>
  <c r="I11" i="2"/>
  <c r="F9" i="2" l="1"/>
  <c r="F10" i="2"/>
  <c r="F11" i="2"/>
  <c r="F12" i="2"/>
  <c r="F13" i="2"/>
  <c r="I8" i="2" l="1"/>
  <c r="F8" i="2" s="1"/>
  <c r="J14" i="2"/>
  <c r="K14" i="2"/>
  <c r="I7" i="2"/>
  <c r="F7" i="2" s="1"/>
  <c r="I14" i="2" l="1"/>
  <c r="L14" i="2"/>
  <c r="H14" i="2"/>
  <c r="G14" i="2"/>
  <c r="D14" i="2"/>
  <c r="C14" i="2"/>
  <c r="E13" i="2"/>
  <c r="E12" i="2"/>
  <c r="E11" i="2"/>
  <c r="E10" i="2"/>
  <c r="E9" i="2"/>
  <c r="E8" i="2"/>
  <c r="F14" i="2"/>
  <c r="E7" i="2"/>
  <c r="E14" i="2" l="1"/>
</calcChain>
</file>

<file path=xl/sharedStrings.xml><?xml version="1.0" encoding="utf-8"?>
<sst xmlns="http://schemas.openxmlformats.org/spreadsheetml/2006/main" count="34" uniqueCount="27">
  <si>
    <t>序号</t>
    <phoneticPr fontId="1" type="noConversion"/>
  </si>
  <si>
    <t>合计</t>
    <phoneticPr fontId="1" type="noConversion"/>
  </si>
  <si>
    <t>地市</t>
    <phoneticPr fontId="1" type="noConversion"/>
  </si>
  <si>
    <t>2021年岗位计划数</t>
    <phoneticPr fontId="1" type="noConversion"/>
  </si>
  <si>
    <t>单位：人、万元</t>
    <phoneticPr fontId="1" type="noConversion"/>
  </si>
  <si>
    <t>栏次</t>
    <phoneticPr fontId="1" type="noConversion"/>
  </si>
  <si>
    <t>3=4+5+6+7+8+9+10+11</t>
    <phoneticPr fontId="1" type="noConversion"/>
  </si>
  <si>
    <t>拉萨市</t>
    <phoneticPr fontId="1" type="noConversion"/>
  </si>
  <si>
    <t>日喀则市</t>
    <phoneticPr fontId="1" type="noConversion"/>
  </si>
  <si>
    <t>山南市</t>
    <phoneticPr fontId="1" type="noConversion"/>
  </si>
  <si>
    <t>林芝市</t>
    <phoneticPr fontId="1" type="noConversion"/>
  </si>
  <si>
    <t>昌都市</t>
    <phoneticPr fontId="1" type="noConversion"/>
  </si>
  <si>
    <t>那曲市</t>
    <phoneticPr fontId="1" type="noConversion"/>
  </si>
  <si>
    <t>阿里地区</t>
    <phoneticPr fontId="1" type="noConversion"/>
  </si>
  <si>
    <t>此次下达</t>
    <phoneticPr fontId="1" type="noConversion"/>
  </si>
  <si>
    <t>备注</t>
    <phoneticPr fontId="1" type="noConversion"/>
  </si>
  <si>
    <t>中央财政草原生态保护补助奖励资金</t>
    <phoneticPr fontId="1" type="noConversion"/>
  </si>
  <si>
    <t>西藏自治区2021年生态保护岗位资金计划及补助资金下达情况表</t>
    <phoneticPr fontId="1" type="noConversion"/>
  </si>
  <si>
    <t>2021年计划岗位资金</t>
    <phoneticPr fontId="1" type="noConversion"/>
  </si>
  <si>
    <t>农村公路养护补助资金-藏财经指【2020】89号</t>
    <phoneticPr fontId="1" type="noConversion"/>
  </si>
  <si>
    <r>
      <t>中央财政草原生态保护补助奖励资金-</t>
    </r>
    <r>
      <rPr>
        <sz val="10"/>
        <color theme="1"/>
        <rFont val="宋体"/>
        <family val="3"/>
        <charset val="134"/>
        <scheme val="minor"/>
      </rPr>
      <t>藏财农指【2020】49号</t>
    </r>
    <phoneticPr fontId="1" type="noConversion"/>
  </si>
  <si>
    <t>截至目前已下达资金数</t>
    <phoneticPr fontId="1" type="noConversion"/>
  </si>
  <si>
    <t>不足部分从市县以前年度结转结余资金中安排</t>
    <phoneticPr fontId="1" type="noConversion"/>
  </si>
  <si>
    <t>中央财政林业草原资金（林补及绩效资金）-藏财资环指【2020】52号</t>
    <phoneticPr fontId="1" type="noConversion"/>
  </si>
  <si>
    <r>
      <t>地质灾害群则群防资金-</t>
    </r>
    <r>
      <rPr>
        <sz val="10"/>
        <color theme="1"/>
        <rFont val="宋体"/>
        <family val="3"/>
        <charset val="134"/>
        <scheme val="minor"/>
      </rPr>
      <t>藏财资环指【2020】47号</t>
    </r>
    <phoneticPr fontId="1" type="noConversion"/>
  </si>
  <si>
    <r>
      <t>自治区财政草原生态保护补助奖励资金-</t>
    </r>
    <r>
      <rPr>
        <sz val="10"/>
        <color theme="1"/>
        <rFont val="宋体"/>
        <family val="3"/>
        <charset val="134"/>
        <scheme val="minor"/>
      </rPr>
      <t>藏财农指【2021】8号</t>
    </r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</si>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</sst>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* #,##0_ ;_ * \-#,##0_ ;_ * &quot;-&quot;??_ ;_ @_ "/>
    <numFmt numFmtId="177" formatCode="_ * #,##0.0_ ;_ * \-#,##0.0_ ;_ * &quot;-&quot;??_ ;_ @_ 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1" xfId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4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4" xfId="3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4" zoomScaleNormal="100" workbookViewId="0">
      <selection activeCell="Q14" sqref="Q14"/>
    </sheetView>
  </sheetViews>
  <sheetFormatPr defaultColWidth="9" defaultRowHeight="13.5" x14ac:dyDescent="0.15"/>
  <cols>
    <col min="1" max="1" width="5.625" style="3" customWidth="1"/>
    <col min="2" max="2" width="13.75" style="3" customWidth="1"/>
    <col min="3" max="3" width="11.75" style="3" customWidth="1"/>
    <col min="4" max="4" width="12.125" style="3" hidden="1" customWidth="1"/>
    <col min="5" max="5" width="13.5" style="3" customWidth="1"/>
    <col min="6" max="6" width="13" style="3" customWidth="1"/>
    <col min="7" max="7" width="14" style="3" customWidth="1"/>
    <col min="8" max="8" width="14.875" style="3" customWidth="1"/>
    <col min="9" max="9" width="12.5" style="3" customWidth="1"/>
    <col min="10" max="10" width="11.875" style="3" customWidth="1"/>
    <col min="11" max="11" width="12.75" style="3" customWidth="1"/>
    <col min="12" max="12" width="15.375" style="3" customWidth="1"/>
    <col min="13" max="13" width="15.625" style="3" customWidth="1"/>
    <col min="14" max="14" width="11.625" style="3" bestFit="1" customWidth="1"/>
    <col min="15" max="16384" width="9" style="3"/>
  </cols>
  <sheetData>
    <row r="1" spans="1:14" x14ac:dyDescent="0.15">
      <c r="A1" s="24" t="s">
        <v>26</v>
      </c>
      <c r="B1" s="24"/>
    </row>
    <row r="2" spans="1:14" ht="25.5" x14ac:dyDescent="0.1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22.5" customHeight="1" x14ac:dyDescent="0.15">
      <c r="A3" s="1"/>
      <c r="M3" s="3" t="s">
        <v>4</v>
      </c>
    </row>
    <row r="4" spans="1:14" ht="22.5" customHeight="1" x14ac:dyDescent="0.15">
      <c r="A4" s="31" t="s">
        <v>0</v>
      </c>
      <c r="B4" s="31" t="s">
        <v>2</v>
      </c>
      <c r="C4" s="31" t="s">
        <v>3</v>
      </c>
      <c r="D4" s="9"/>
      <c r="E4" s="32" t="s">
        <v>18</v>
      </c>
      <c r="F4" s="25" t="s">
        <v>21</v>
      </c>
      <c r="G4" s="29"/>
      <c r="H4" s="29"/>
      <c r="I4" s="29"/>
      <c r="J4" s="29"/>
      <c r="K4" s="26"/>
      <c r="L4" s="20" t="s">
        <v>14</v>
      </c>
      <c r="M4" s="31" t="s">
        <v>15</v>
      </c>
    </row>
    <row r="5" spans="1:14" ht="75" customHeight="1" x14ac:dyDescent="0.15">
      <c r="A5" s="31"/>
      <c r="B5" s="31"/>
      <c r="C5" s="31"/>
      <c r="D5" s="10"/>
      <c r="E5" s="33"/>
      <c r="F5" s="6" t="s">
        <v>1</v>
      </c>
      <c r="G5" s="6" t="s">
        <v>20</v>
      </c>
      <c r="H5" s="6" t="s">
        <v>23</v>
      </c>
      <c r="I5" s="6" t="s">
        <v>19</v>
      </c>
      <c r="J5" s="6" t="s">
        <v>24</v>
      </c>
      <c r="K5" s="6" t="s">
        <v>25</v>
      </c>
      <c r="L5" s="21" t="s">
        <v>16</v>
      </c>
      <c r="M5" s="31"/>
    </row>
    <row r="6" spans="1:14" ht="25.5" hidden="1" customHeight="1" x14ac:dyDescent="0.15">
      <c r="A6" s="25" t="s">
        <v>5</v>
      </c>
      <c r="B6" s="26"/>
      <c r="C6" s="8">
        <v>2</v>
      </c>
      <c r="D6" s="8"/>
      <c r="E6" s="8"/>
      <c r="F6" s="8" t="s">
        <v>6</v>
      </c>
      <c r="G6" s="8">
        <v>5</v>
      </c>
      <c r="H6" s="8">
        <v>6</v>
      </c>
      <c r="I6" s="8"/>
      <c r="J6" s="8"/>
      <c r="K6" s="8"/>
      <c r="L6" s="20">
        <v>7</v>
      </c>
      <c r="M6" s="7">
        <v>8</v>
      </c>
    </row>
    <row r="7" spans="1:14" ht="40.15" customHeight="1" x14ac:dyDescent="0.15">
      <c r="A7" s="2">
        <v>1</v>
      </c>
      <c r="B7" s="2" t="s">
        <v>7</v>
      </c>
      <c r="C7" s="5">
        <v>15800</v>
      </c>
      <c r="D7" s="4">
        <v>0.35</v>
      </c>
      <c r="E7" s="14">
        <f>ROUND(C7*D7,2)</f>
        <v>5530</v>
      </c>
      <c r="F7" s="15">
        <f t="shared" ref="F7:F13" si="0">SUM(G7:K7)</f>
        <v>4952.2</v>
      </c>
      <c r="G7" s="15">
        <v>2660</v>
      </c>
      <c r="H7" s="15">
        <v>2124.5</v>
      </c>
      <c r="I7" s="15">
        <f>479*0.3</f>
        <v>143.69999999999999</v>
      </c>
      <c r="J7" s="15">
        <v>24</v>
      </c>
      <c r="K7" s="15"/>
      <c r="L7" s="22">
        <v>200</v>
      </c>
      <c r="M7" s="12" t="s">
        <v>22</v>
      </c>
      <c r="N7" s="13"/>
    </row>
    <row r="8" spans="1:14" ht="40.15" customHeight="1" x14ac:dyDescent="0.15">
      <c r="A8" s="2">
        <v>2</v>
      </c>
      <c r="B8" s="2" t="s">
        <v>8</v>
      </c>
      <c r="C8" s="5">
        <v>106000</v>
      </c>
      <c r="D8" s="4">
        <v>0.35</v>
      </c>
      <c r="E8" s="14">
        <f t="shared" ref="E8:E13" si="1">ROUND(C8*D8,2)</f>
        <v>37100</v>
      </c>
      <c r="F8" s="15">
        <f t="shared" si="0"/>
        <v>30378.949999999997</v>
      </c>
      <c r="G8" s="15">
        <v>18830</v>
      </c>
      <c r="H8" s="15">
        <f>6461.85+4000</f>
        <v>10461.85</v>
      </c>
      <c r="I8" s="15">
        <f>2177*0.3</f>
        <v>653.1</v>
      </c>
      <c r="J8" s="15">
        <v>434</v>
      </c>
      <c r="K8" s="15"/>
      <c r="L8" s="22">
        <v>5300</v>
      </c>
      <c r="M8" s="12" t="s">
        <v>22</v>
      </c>
      <c r="N8" s="13"/>
    </row>
    <row r="9" spans="1:14" ht="40.15" customHeight="1" x14ac:dyDescent="0.15">
      <c r="A9" s="2">
        <v>3</v>
      </c>
      <c r="B9" s="2" t="s">
        <v>9</v>
      </c>
      <c r="C9" s="5">
        <v>35200</v>
      </c>
      <c r="D9" s="4">
        <v>0.35</v>
      </c>
      <c r="E9" s="14">
        <f t="shared" si="1"/>
        <v>12320</v>
      </c>
      <c r="F9" s="15">
        <f t="shared" si="0"/>
        <v>10160.5</v>
      </c>
      <c r="G9" s="15">
        <v>4060</v>
      </c>
      <c r="H9" s="15">
        <v>5765.9</v>
      </c>
      <c r="I9" s="15">
        <f>1022*0.3</f>
        <v>306.59999999999997</v>
      </c>
      <c r="J9" s="15">
        <v>28</v>
      </c>
      <c r="K9" s="15"/>
      <c r="L9" s="22">
        <v>1500</v>
      </c>
      <c r="M9" s="12" t="s">
        <v>22</v>
      </c>
      <c r="N9" s="13"/>
    </row>
    <row r="10" spans="1:14" ht="40.15" customHeight="1" x14ac:dyDescent="0.15">
      <c r="A10" s="2">
        <v>4</v>
      </c>
      <c r="B10" s="2" t="s">
        <v>10</v>
      </c>
      <c r="C10" s="5">
        <v>13600</v>
      </c>
      <c r="D10" s="4">
        <v>0.35</v>
      </c>
      <c r="E10" s="14">
        <f t="shared" si="1"/>
        <v>4760</v>
      </c>
      <c r="F10" s="15">
        <f t="shared" si="0"/>
        <v>3800.3</v>
      </c>
      <c r="G10" s="15">
        <v>1960</v>
      </c>
      <c r="H10" s="15">
        <f>1061+500</f>
        <v>1561</v>
      </c>
      <c r="I10" s="15">
        <f>681*0.3</f>
        <v>204.29999999999998</v>
      </c>
      <c r="J10" s="15">
        <v>75</v>
      </c>
      <c r="K10" s="15"/>
      <c r="L10" s="22">
        <v>400</v>
      </c>
      <c r="M10" s="12" t="s">
        <v>22</v>
      </c>
      <c r="N10" s="13"/>
    </row>
    <row r="11" spans="1:14" ht="40.15" customHeight="1" x14ac:dyDescent="0.15">
      <c r="A11" s="2">
        <v>5</v>
      </c>
      <c r="B11" s="2" t="s">
        <v>11</v>
      </c>
      <c r="C11" s="5">
        <v>185000</v>
      </c>
      <c r="D11" s="4">
        <v>0.35</v>
      </c>
      <c r="E11" s="14">
        <f t="shared" si="1"/>
        <v>64750</v>
      </c>
      <c r="F11" s="15">
        <f t="shared" si="0"/>
        <v>57727.6</v>
      </c>
      <c r="G11" s="15">
        <v>17640</v>
      </c>
      <c r="H11" s="15">
        <f>23085.7+6200</f>
        <v>29285.7</v>
      </c>
      <c r="I11" s="15">
        <f>2083*0.3</f>
        <v>624.9</v>
      </c>
      <c r="J11" s="15">
        <v>177</v>
      </c>
      <c r="K11" s="14">
        <v>10000</v>
      </c>
      <c r="L11" s="22">
        <v>6300</v>
      </c>
      <c r="M11" s="12" t="s">
        <v>22</v>
      </c>
      <c r="N11" s="13"/>
    </row>
    <row r="12" spans="1:14" ht="40.15" customHeight="1" x14ac:dyDescent="0.15">
      <c r="A12" s="2">
        <v>6</v>
      </c>
      <c r="B12" s="2" t="s">
        <v>12</v>
      </c>
      <c r="C12" s="5">
        <v>90800</v>
      </c>
      <c r="D12" s="4">
        <v>0.35</v>
      </c>
      <c r="E12" s="14">
        <f t="shared" si="1"/>
        <v>31780</v>
      </c>
      <c r="F12" s="15">
        <f t="shared" si="0"/>
        <v>25632.75</v>
      </c>
      <c r="G12" s="15">
        <v>14665</v>
      </c>
      <c r="H12" s="15">
        <f>6956.45+3000</f>
        <v>9956.4500000000007</v>
      </c>
      <c r="I12" s="15">
        <f>2971*0.3</f>
        <v>891.3</v>
      </c>
      <c r="J12" s="15">
        <v>120</v>
      </c>
      <c r="K12" s="15"/>
      <c r="L12" s="22">
        <v>5800</v>
      </c>
      <c r="M12" s="12" t="s">
        <v>22</v>
      </c>
      <c r="N12" s="13"/>
    </row>
    <row r="13" spans="1:14" ht="40.15" customHeight="1" x14ac:dyDescent="0.15">
      <c r="A13" s="2">
        <v>7</v>
      </c>
      <c r="B13" s="2" t="s">
        <v>13</v>
      </c>
      <c r="C13" s="5">
        <v>19800</v>
      </c>
      <c r="D13" s="4">
        <v>0.35</v>
      </c>
      <c r="E13" s="14">
        <f t="shared" si="1"/>
        <v>6930</v>
      </c>
      <c r="F13" s="15">
        <f t="shared" si="0"/>
        <v>6288.7000000000007</v>
      </c>
      <c r="G13" s="15">
        <v>3185</v>
      </c>
      <c r="H13" s="15">
        <v>2595.6</v>
      </c>
      <c r="I13" s="15">
        <f>1587*0.3</f>
        <v>476.09999999999997</v>
      </c>
      <c r="J13" s="15">
        <v>32</v>
      </c>
      <c r="K13" s="15"/>
      <c r="L13" s="22">
        <v>500</v>
      </c>
      <c r="M13" s="12" t="s">
        <v>22</v>
      </c>
      <c r="N13" s="13"/>
    </row>
    <row r="14" spans="1:14" ht="35.25" customHeight="1" x14ac:dyDescent="0.15">
      <c r="A14" s="27" t="s">
        <v>1</v>
      </c>
      <c r="B14" s="28"/>
      <c r="C14" s="16">
        <f t="shared" ref="C14:L14" si="2">SUM(C7:C13)</f>
        <v>466200</v>
      </c>
      <c r="D14" s="16">
        <f t="shared" si="2"/>
        <v>2.4500000000000002</v>
      </c>
      <c r="E14" s="17">
        <f t="shared" si="2"/>
        <v>163170</v>
      </c>
      <c r="F14" s="17">
        <f t="shared" si="2"/>
        <v>138941</v>
      </c>
      <c r="G14" s="18">
        <f t="shared" si="2"/>
        <v>63000</v>
      </c>
      <c r="H14" s="18">
        <f t="shared" si="2"/>
        <v>61750.999999999993</v>
      </c>
      <c r="I14" s="18">
        <f t="shared" si="2"/>
        <v>3299.9999999999995</v>
      </c>
      <c r="J14" s="18">
        <f t="shared" si="2"/>
        <v>890</v>
      </c>
      <c r="K14" s="19">
        <f t="shared" si="2"/>
        <v>10000</v>
      </c>
      <c r="L14" s="23">
        <f t="shared" si="2"/>
        <v>20000</v>
      </c>
      <c r="M14" s="11"/>
      <c r="N14" s="13"/>
    </row>
  </sheetData>
  <mergeCells count="10">
    <mergeCell ref="A1:B1"/>
    <mergeCell ref="A6:B6"/>
    <mergeCell ref="A14:B14"/>
    <mergeCell ref="F4:K4"/>
    <mergeCell ref="A2:M2"/>
    <mergeCell ref="A4:A5"/>
    <mergeCell ref="B4:B5"/>
    <mergeCell ref="C4:C5"/>
    <mergeCell ref="E4:E5"/>
    <mergeCell ref="M4:M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岗位资金下达情况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2021-05-21T04:00:13Z</dcterms:modified>
</cp:coreProperties>
</file>